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Vergaserberechnung" sheetId="1" r:id="rId1"/>
    <sheet name="Verdichtung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42" i="2" l="1"/>
  <c r="M26" i="2" s="1"/>
  <c r="M32" i="2" s="1"/>
  <c r="E32" i="2"/>
  <c r="E19" i="2"/>
  <c r="E9" i="2"/>
  <c r="D10" i="1" l="1"/>
</calcChain>
</file>

<file path=xl/sharedStrings.xml><?xml version="1.0" encoding="utf-8"?>
<sst xmlns="http://schemas.openxmlformats.org/spreadsheetml/2006/main" count="54" uniqueCount="28">
  <si>
    <t>Hubvolumen</t>
  </si>
  <si>
    <t>Formel zur Vergaserberechnung</t>
  </si>
  <si>
    <t>empirischer Faktor</t>
  </si>
  <si>
    <t>1/Min</t>
  </si>
  <si>
    <t>0,7…0,8 (für geringere Literleistungen)</t>
  </si>
  <si>
    <t>mm</t>
  </si>
  <si>
    <t>Höchstdrehzahl</t>
  </si>
  <si>
    <t>0,9…1 (für hohe Literleistungen)</t>
  </si>
  <si>
    <t>ccm (in Litern)</t>
  </si>
  <si>
    <t>Vergaserdurchmesser</t>
  </si>
  <si>
    <t>Verdichtungsverhältnis (geometrisch)</t>
  </si>
  <si>
    <t>Brennraumvolumen</t>
  </si>
  <si>
    <t>Verdichtungsverhältnis</t>
  </si>
  <si>
    <t>cm³</t>
  </si>
  <si>
    <t>:1</t>
  </si>
  <si>
    <t>Rechenweg nach p:1</t>
  </si>
  <si>
    <r>
      <t>Hubraumvolumen V</t>
    </r>
    <r>
      <rPr>
        <sz val="8"/>
        <color theme="1"/>
        <rFont val="Calibri"/>
        <family val="2"/>
        <scheme val="minor"/>
      </rPr>
      <t>h</t>
    </r>
  </si>
  <si>
    <r>
      <t>Brennraumvolumen V</t>
    </r>
    <r>
      <rPr>
        <sz val="8"/>
        <color theme="1"/>
        <rFont val="Calibri"/>
        <family val="2"/>
        <scheme val="minor"/>
      </rPr>
      <t>b</t>
    </r>
  </si>
  <si>
    <t>Verdichtungsverhältnis (effektiv)</t>
  </si>
  <si>
    <r>
      <t>Rechenweg nach V</t>
    </r>
    <r>
      <rPr>
        <u/>
        <sz val="8"/>
        <color theme="1"/>
        <rFont val="Calibri"/>
        <family val="2"/>
        <scheme val="minor"/>
      </rPr>
      <t>b</t>
    </r>
  </si>
  <si>
    <r>
      <t xml:space="preserve">Hub </t>
    </r>
    <r>
      <rPr>
        <sz val="8"/>
        <color theme="1"/>
        <rFont val="Calibri"/>
        <family val="2"/>
        <scheme val="minor"/>
      </rPr>
      <t>h</t>
    </r>
  </si>
  <si>
    <t>Höhe des Auslasschlitzes</t>
  </si>
  <si>
    <t>cm</t>
  </si>
  <si>
    <t>Brennraumverkleinerung</t>
  </si>
  <si>
    <t>Zylinderbohrung</t>
  </si>
  <si>
    <t>Materialabnahme a. Zylinderkopf</t>
  </si>
  <si>
    <t xml:space="preserve">cm </t>
  </si>
  <si>
    <t>Verdichtungsverhältnis (eff.) m. Brennraumverkleinerung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</si>
</sst>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4" workbookViewId="0">
      <selection activeCell="D10" sqref="D10"/>
    </sheetView>
  </sheetViews>
  <sheetFormatPr baseColWidth="10" defaultColWidth="9.140625" defaultRowHeight="15" x14ac:dyDescent="0.25"/>
  <sheetData>
    <row r="1" spans="1:7" x14ac:dyDescent="0.25">
      <c r="A1" s="15" t="s">
        <v>1</v>
      </c>
      <c r="B1" s="15"/>
      <c r="C1" s="15"/>
      <c r="D1" s="15"/>
      <c r="E1" s="15"/>
      <c r="F1" s="15"/>
    </row>
    <row r="4" spans="1:7" x14ac:dyDescent="0.25">
      <c r="A4" s="16" t="s">
        <v>6</v>
      </c>
      <c r="B4" s="16"/>
      <c r="D4" s="4">
        <v>10000</v>
      </c>
      <c r="E4" t="s">
        <v>3</v>
      </c>
    </row>
    <row r="5" spans="1:7" x14ac:dyDescent="0.25">
      <c r="A5" s="1"/>
      <c r="B5" s="1"/>
    </row>
    <row r="6" spans="1:7" x14ac:dyDescent="0.25">
      <c r="A6" s="16" t="s">
        <v>0</v>
      </c>
      <c r="B6" s="16"/>
      <c r="D6" s="4">
        <v>0.17499999999999999</v>
      </c>
      <c r="E6" t="s">
        <v>8</v>
      </c>
    </row>
    <row r="7" spans="1:7" x14ac:dyDescent="0.25">
      <c r="A7" s="1"/>
      <c r="B7" s="1"/>
    </row>
    <row r="8" spans="1:7" x14ac:dyDescent="0.25">
      <c r="A8" s="16" t="s">
        <v>2</v>
      </c>
      <c r="B8" s="16"/>
      <c r="D8" s="4">
        <v>0.8</v>
      </c>
      <c r="G8" t="s">
        <v>7</v>
      </c>
    </row>
    <row r="9" spans="1:7" x14ac:dyDescent="0.25">
      <c r="A9" s="1"/>
      <c r="B9" s="1"/>
      <c r="G9" t="s">
        <v>4</v>
      </c>
    </row>
    <row r="10" spans="1:7" ht="15.75" thickBot="1" x14ac:dyDescent="0.3">
      <c r="A10" s="16" t="s">
        <v>9</v>
      </c>
      <c r="B10" s="16"/>
      <c r="C10" s="16"/>
      <c r="D10" s="2">
        <f>D8*SQRT(D6*D4)</f>
        <v>33.466401061363023</v>
      </c>
      <c r="E10" s="2" t="s">
        <v>5</v>
      </c>
    </row>
    <row r="11" spans="1:7" ht="15.75" thickTop="1" x14ac:dyDescent="0.25"/>
  </sheetData>
  <mergeCells count="5">
    <mergeCell ref="A1:F1"/>
    <mergeCell ref="A4:B4"/>
    <mergeCell ref="A6:B6"/>
    <mergeCell ref="A8:B8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19" workbookViewId="0">
      <selection activeCell="N38" sqref="N38"/>
    </sheetView>
  </sheetViews>
  <sheetFormatPr baseColWidth="10" defaultColWidth="9.140625" defaultRowHeight="15" x14ac:dyDescent="0.25"/>
  <cols>
    <col min="5" max="5" width="11" bestFit="1" customWidth="1"/>
  </cols>
  <sheetData>
    <row r="1" spans="1:6" x14ac:dyDescent="0.25">
      <c r="A1" s="15" t="s">
        <v>10</v>
      </c>
      <c r="B1" s="15"/>
      <c r="C1" s="15"/>
      <c r="D1" s="15"/>
      <c r="E1" s="15"/>
      <c r="F1" s="15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6" t="s">
        <v>15</v>
      </c>
      <c r="B3" s="3"/>
      <c r="C3" s="3"/>
      <c r="D3" s="5"/>
      <c r="E3" s="5"/>
      <c r="F3" s="5"/>
    </row>
    <row r="5" spans="1:6" x14ac:dyDescent="0.25">
      <c r="A5" t="s">
        <v>16</v>
      </c>
      <c r="E5" s="10">
        <v>49.5</v>
      </c>
      <c r="F5" t="s">
        <v>13</v>
      </c>
    </row>
    <row r="6" spans="1:6" x14ac:dyDescent="0.25">
      <c r="E6" s="11"/>
    </row>
    <row r="7" spans="1:6" x14ac:dyDescent="0.25">
      <c r="A7" t="s">
        <v>17</v>
      </c>
      <c r="E7" s="10">
        <v>4.5</v>
      </c>
      <c r="F7" t="s">
        <v>13</v>
      </c>
    </row>
    <row r="8" spans="1:6" x14ac:dyDescent="0.25">
      <c r="E8" s="11"/>
    </row>
    <row r="9" spans="1:6" ht="15.75" thickBot="1" x14ac:dyDescent="0.3">
      <c r="A9" t="s">
        <v>12</v>
      </c>
      <c r="E9" s="9">
        <f>(E5+E7)/E7</f>
        <v>12</v>
      </c>
      <c r="F9" s="8" t="s">
        <v>14</v>
      </c>
    </row>
    <row r="10" spans="1:6" ht="15.75" thickTop="1" x14ac:dyDescent="0.25">
      <c r="E10" s="11"/>
    </row>
    <row r="11" spans="1:6" x14ac:dyDescent="0.25">
      <c r="E11" s="11"/>
    </row>
    <row r="12" spans="1:6" x14ac:dyDescent="0.25">
      <c r="E12" s="11"/>
    </row>
    <row r="13" spans="1:6" x14ac:dyDescent="0.25">
      <c r="A13" s="7" t="s">
        <v>19</v>
      </c>
      <c r="E13" s="11"/>
    </row>
    <row r="14" spans="1:6" x14ac:dyDescent="0.25">
      <c r="E14" s="11"/>
    </row>
    <row r="15" spans="1:6" x14ac:dyDescent="0.25">
      <c r="A15" t="s">
        <v>16</v>
      </c>
      <c r="E15" s="10">
        <v>49.5</v>
      </c>
      <c r="F15" t="s">
        <v>13</v>
      </c>
    </row>
    <row r="16" spans="1:6" x14ac:dyDescent="0.25">
      <c r="E16" s="11"/>
    </row>
    <row r="17" spans="1:14" x14ac:dyDescent="0.25">
      <c r="A17" t="s">
        <v>12</v>
      </c>
      <c r="E17" s="10">
        <v>12</v>
      </c>
      <c r="F17" t="s">
        <v>14</v>
      </c>
    </row>
    <row r="18" spans="1:14" x14ac:dyDescent="0.25">
      <c r="E18" s="11"/>
    </row>
    <row r="19" spans="1:14" ht="15.75" thickBot="1" x14ac:dyDescent="0.3">
      <c r="A19" t="s">
        <v>11</v>
      </c>
      <c r="E19" s="12">
        <f>E15/(E17-1)</f>
        <v>4.5</v>
      </c>
      <c r="F19" s="2" t="s">
        <v>13</v>
      </c>
    </row>
    <row r="20" spans="1:14" ht="15.75" thickTop="1" x14ac:dyDescent="0.25"/>
    <row r="22" spans="1:14" x14ac:dyDescent="0.25">
      <c r="A22" s="15" t="s">
        <v>18</v>
      </c>
      <c r="B22" s="15"/>
      <c r="C22" s="15"/>
      <c r="D22" s="15"/>
      <c r="E22" s="15"/>
      <c r="F22" s="15"/>
      <c r="H22" s="13"/>
      <c r="I22" s="15" t="s">
        <v>27</v>
      </c>
      <c r="J22" s="15"/>
      <c r="K22" s="15"/>
      <c r="L22" s="15"/>
      <c r="M22" s="15"/>
      <c r="N22" s="15"/>
    </row>
    <row r="24" spans="1:14" x14ac:dyDescent="0.25">
      <c r="A24" t="s">
        <v>16</v>
      </c>
      <c r="E24" s="4">
        <v>49.5</v>
      </c>
      <c r="F24" t="s">
        <v>13</v>
      </c>
      <c r="I24" t="s">
        <v>16</v>
      </c>
      <c r="M24" s="14">
        <v>49.5</v>
      </c>
      <c r="N24" t="s">
        <v>13</v>
      </c>
    </row>
    <row r="25" spans="1:14" x14ac:dyDescent="0.25">
      <c r="M25" s="14"/>
    </row>
    <row r="26" spans="1:14" x14ac:dyDescent="0.25">
      <c r="A26" t="s">
        <v>17</v>
      </c>
      <c r="E26" s="4">
        <v>4.5</v>
      </c>
      <c r="F26" t="s">
        <v>13</v>
      </c>
      <c r="I26" t="s">
        <v>17</v>
      </c>
      <c r="M26" s="14">
        <f>E26-E42</f>
        <v>2.1169409656286455</v>
      </c>
      <c r="N26" t="s">
        <v>13</v>
      </c>
    </row>
    <row r="27" spans="1:14" x14ac:dyDescent="0.25">
      <c r="M27" s="14"/>
    </row>
    <row r="28" spans="1:14" x14ac:dyDescent="0.25">
      <c r="A28" t="s">
        <v>20</v>
      </c>
      <c r="E28" s="4">
        <v>4.4000000000000004</v>
      </c>
      <c r="F28" t="s">
        <v>22</v>
      </c>
      <c r="I28" t="s">
        <v>20</v>
      </c>
      <c r="M28" s="14">
        <v>4.4000000000000004</v>
      </c>
      <c r="N28" t="s">
        <v>22</v>
      </c>
    </row>
    <row r="29" spans="1:14" x14ac:dyDescent="0.25">
      <c r="M29" s="14"/>
    </row>
    <row r="30" spans="1:14" x14ac:dyDescent="0.25">
      <c r="A30" t="s">
        <v>21</v>
      </c>
      <c r="E30" s="4">
        <v>2.1</v>
      </c>
      <c r="F30" t="s">
        <v>22</v>
      </c>
      <c r="I30" t="s">
        <v>21</v>
      </c>
      <c r="M30" s="14">
        <v>2.5</v>
      </c>
      <c r="N30" t="s">
        <v>22</v>
      </c>
    </row>
    <row r="32" spans="1:14" ht="15.75" thickBot="1" x14ac:dyDescent="0.3">
      <c r="A32" t="s">
        <v>12</v>
      </c>
      <c r="E32">
        <f>(E24*((E28-E30)/E28)+E26)/E26</f>
        <v>6.75</v>
      </c>
      <c r="F32" t="s">
        <v>14</v>
      </c>
      <c r="I32" t="s">
        <v>12</v>
      </c>
      <c r="M32" s="2">
        <f>(M24*((M28-M30)/M28)+M26)/M26</f>
        <v>11.097116710882156</v>
      </c>
      <c r="N32" s="2" t="s">
        <v>14</v>
      </c>
    </row>
    <row r="33" spans="1:6" ht="15.75" thickTop="1" x14ac:dyDescent="0.25"/>
    <row r="35" spans="1:6" x14ac:dyDescent="0.25">
      <c r="A35" s="15" t="s">
        <v>23</v>
      </c>
      <c r="B35" s="15"/>
      <c r="C35" s="15"/>
      <c r="D35" s="15"/>
      <c r="E35" s="15"/>
      <c r="F35" s="15"/>
    </row>
    <row r="38" spans="1:6" x14ac:dyDescent="0.25">
      <c r="A38" t="s">
        <v>24</v>
      </c>
      <c r="E38" s="4">
        <v>3.895</v>
      </c>
      <c r="F38" t="s">
        <v>26</v>
      </c>
    </row>
    <row r="40" spans="1:6" x14ac:dyDescent="0.25">
      <c r="A40" t="s">
        <v>25</v>
      </c>
      <c r="E40" s="4">
        <v>0.2</v>
      </c>
      <c r="F40" t="s">
        <v>22</v>
      </c>
    </row>
    <row r="42" spans="1:6" ht="15.75" thickBot="1" x14ac:dyDescent="0.3">
      <c r="A42" t="s">
        <v>23</v>
      </c>
      <c r="E42" s="2">
        <f>((E38*E38)*PI()/4)*E40</f>
        <v>2.3830590343713545</v>
      </c>
      <c r="F42" s="2" t="s">
        <v>13</v>
      </c>
    </row>
    <row r="43" spans="1:6" ht="15.75" thickTop="1" x14ac:dyDescent="0.25"/>
  </sheetData>
  <mergeCells count="4">
    <mergeCell ref="A1:F1"/>
    <mergeCell ref="A22:F22"/>
    <mergeCell ref="A35:F35"/>
    <mergeCell ref="I22:N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Vergaserberechnung</vt:lpstr>
      <vt:lpstr>Verdichtung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2013-11-25T13:43:58Z</dcterms:modified>
</cp:coreProperties>
</file>